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<sst xmlns="http://schemas.openxmlformats.org/spreadsheetml/2006/main" count="149" uniqueCount="81">
  <si>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</si>
  <si>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</si>
  <si>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</si>
  <si>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</si>
  <si>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</si>
  <si>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</si>
  <si>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</si>
  <si>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</si>
  <si>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</si>
  <si>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</si>
  <si>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</si>
  <si>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</si>
  <si>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</si>
  <si>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</si>
  <si>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</si>
  <si>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</si>
  <si>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</si>
  <si>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</si>
  <si>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</si>
  <si>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</si>
  <si>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</si>
  <si>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</si>
  <si>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</si>
  <si>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</si>
  <si>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</si>
  <si>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</si>
  <si>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</si>
  <si>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</si>
  <si>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</si>
  <si>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</si>
  <si>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</si>
  <si>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</si>
  <si>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</si>
  <si>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</si>
  <si>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</si>
  <si>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</si>
  <si>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</si>
  <si>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</si>
  <si>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</si>
  <si>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</si>
  <si>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</si>
  <si>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</si>
  <si>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</si>
  <si>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</si>
  <si>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</si>
  <si>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</si>
  <si>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</si>
  <si>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</si>
  <si>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</si>
  <si>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</si>
  <si>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</si>
  <si>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</si>
  <si>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</si>
  <si>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</si>
  <si>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</si>
  <si>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</si>
  <si>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</si>
  <si>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</si>
  <si>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</si>
  <si>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</si>
  <si>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</si>
  <si>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</si>
  <si>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</si>
  <si>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</si>
  <si>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</si>
  <si>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</si>
  <si>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</si>
  <si>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</si>
  <si>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</si>
  <si>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Зміни до розпису станом на 28.02.2014р. :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</si>
  <si>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</si>
  <si>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</si>
  <si>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</si>
  <si>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</si>
  <si>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</si>
  <si>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</si>
  <si>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план на січень-березень  2014р.</t>
  </si>
  <si>
    <t>станом на 13.03.2014 р.</t>
  </si>
  <si>
    <r>
      <t xml:space="preserve">станом на 13.03.2014р.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</si>
  <si>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13.03.2014р.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</si>
  <si>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13.03.2014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</si>
</sst>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6144231"/>
        <c:axId val="56862624"/>
      </c:lineChart>
      <c:catAx>
        <c:axId val="361442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62624"/>
        <c:crosses val="autoZero"/>
        <c:auto val="0"/>
        <c:lblOffset val="100"/>
        <c:tickLblSkip val="1"/>
        <c:noMultiLvlLbl val="0"/>
      </c:catAx>
      <c:valAx>
        <c:axId val="56862624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14423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2001569"/>
        <c:axId val="42469802"/>
      </c:lineChart>
      <c:catAx>
        <c:axId val="420015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69802"/>
        <c:crosses val="autoZero"/>
        <c:auto val="0"/>
        <c:lblOffset val="100"/>
        <c:tickLblSkip val="1"/>
        <c:noMultiLvlLbl val="0"/>
      </c:catAx>
      <c:valAx>
        <c:axId val="4246980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015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березень!$J$4:$J$10</c:f>
              <c:numCache>
                <c:ptCount val="7"/>
                <c:pt idx="0">
                  <c:v>676.9</c:v>
                </c:pt>
                <c:pt idx="1">
                  <c:v>920.25</c:v>
                </c:pt>
                <c:pt idx="2">
                  <c:v>1983.35</c:v>
                </c:pt>
                <c:pt idx="3">
                  <c:v>2178.7</c:v>
                </c:pt>
                <c:pt idx="4">
                  <c:v>3448.5</c:v>
                </c:pt>
                <c:pt idx="5">
                  <c:v>725.1</c:v>
                </c:pt>
                <c:pt idx="6">
                  <c:v>991.5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1560.6142857142859</c:v>
                </c:pt>
                <c:pt idx="1">
                  <c:v>1560.6</c:v>
                </c:pt>
                <c:pt idx="2">
                  <c:v>1560.6</c:v>
                </c:pt>
                <c:pt idx="3">
                  <c:v>1560.6</c:v>
                </c:pt>
                <c:pt idx="4">
                  <c:v>1560.6</c:v>
                </c:pt>
                <c:pt idx="5">
                  <c:v>1560.6</c:v>
                </c:pt>
                <c:pt idx="6">
                  <c:v>1560.6</c:v>
                </c:pt>
                <c:pt idx="7">
                  <c:v>1560.6</c:v>
                </c:pt>
                <c:pt idx="8">
                  <c:v>1560.6</c:v>
                </c:pt>
                <c:pt idx="9">
                  <c:v>1560.6</c:v>
                </c:pt>
                <c:pt idx="10">
                  <c:v>1560.6</c:v>
                </c:pt>
                <c:pt idx="11">
                  <c:v>1560.6</c:v>
                </c:pt>
                <c:pt idx="12">
                  <c:v>1560.6</c:v>
                </c:pt>
                <c:pt idx="13">
                  <c:v>1560.6</c:v>
                </c:pt>
                <c:pt idx="14">
                  <c:v>1560.6</c:v>
                </c:pt>
                <c:pt idx="15">
                  <c:v>1560.6</c:v>
                </c:pt>
                <c:pt idx="16">
                  <c:v>1560.6</c:v>
                </c:pt>
                <c:pt idx="17">
                  <c:v>1560.6</c:v>
                </c:pt>
                <c:pt idx="18">
                  <c:v>1560.6</c:v>
                </c:pt>
                <c:pt idx="19">
                  <c:v>1560.6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41701</c:v>
                </c:pt>
                <c:pt idx="1">
                  <c:v>41702</c:v>
                </c:pt>
                <c:pt idx="2">
                  <c:v>41703</c:v>
                </c:pt>
                <c:pt idx="3">
                  <c:v>41704</c:v>
                </c:pt>
                <c:pt idx="4">
                  <c:v>41705</c:v>
                </c:pt>
                <c:pt idx="5">
                  <c:v>41709</c:v>
                </c:pt>
                <c:pt idx="6">
                  <c:v>41710</c:v>
                </c:pt>
                <c:pt idx="7">
                  <c:v>41711</c:v>
                </c:pt>
                <c:pt idx="8">
                  <c:v>41712</c:v>
                </c:pt>
                <c:pt idx="9">
                  <c:v>41715</c:v>
                </c:pt>
                <c:pt idx="10">
                  <c:v>41716</c:v>
                </c:pt>
                <c:pt idx="11">
                  <c:v>41717</c:v>
                </c:pt>
                <c:pt idx="12">
                  <c:v>41718</c:v>
                </c:pt>
                <c:pt idx="13">
                  <c:v>41719</c:v>
                </c:pt>
                <c:pt idx="14">
                  <c:v>41722</c:v>
                </c:pt>
                <c:pt idx="15">
                  <c:v>41723</c:v>
                </c:pt>
                <c:pt idx="16">
                  <c:v>41724</c:v>
                </c:pt>
                <c:pt idx="17">
                  <c:v>41725</c:v>
                </c:pt>
                <c:pt idx="18">
                  <c:v>41726</c:v>
                </c:pt>
                <c:pt idx="19">
                  <c:v>41729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670</c:v>
                </c:pt>
                <c:pt idx="1">
                  <c:v>1120</c:v>
                </c:pt>
                <c:pt idx="2">
                  <c:v>1100</c:v>
                </c:pt>
                <c:pt idx="3">
                  <c:v>2300</c:v>
                </c:pt>
                <c:pt idx="4">
                  <c:v>4300</c:v>
                </c:pt>
                <c:pt idx="5">
                  <c:v>1060</c:v>
                </c:pt>
                <c:pt idx="6">
                  <c:v>750</c:v>
                </c:pt>
                <c:pt idx="7">
                  <c:v>950</c:v>
                </c:pt>
                <c:pt idx="8">
                  <c:v>770</c:v>
                </c:pt>
                <c:pt idx="9">
                  <c:v>2100</c:v>
                </c:pt>
                <c:pt idx="10">
                  <c:v>830</c:v>
                </c:pt>
                <c:pt idx="11">
                  <c:v>1000</c:v>
                </c:pt>
                <c:pt idx="12">
                  <c:v>2000</c:v>
                </c:pt>
                <c:pt idx="13">
                  <c:v>3200</c:v>
                </c:pt>
                <c:pt idx="14">
                  <c:v>1500</c:v>
                </c:pt>
                <c:pt idx="15">
                  <c:v>2200</c:v>
                </c:pt>
                <c:pt idx="16">
                  <c:v>2500</c:v>
                </c:pt>
                <c:pt idx="17">
                  <c:v>2200</c:v>
                </c:pt>
                <c:pt idx="18">
                  <c:v>2950</c:v>
                </c:pt>
                <c:pt idx="19">
                  <c:v>5289.8</c:v>
                </c:pt>
              </c:numCache>
            </c:numRef>
          </c:val>
          <c:smooth val="1"/>
        </c:ser>
        <c:marker val="1"/>
        <c:axId val="46683899"/>
        <c:axId val="17501908"/>
      </c:lineChart>
      <c:catAx>
        <c:axId val="466838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01908"/>
        <c:crosses val="autoZero"/>
        <c:auto val="0"/>
        <c:lblOffset val="100"/>
        <c:tickLblSkip val="1"/>
        <c:noMultiLvlLbl val="0"/>
      </c:catAx>
      <c:valAx>
        <c:axId val="1750190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6838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13.03.2014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93456.6</c:v>
                </c:pt>
                <c:pt idx="1">
                  <c:v>18578.2</c:v>
                </c:pt>
                <c:pt idx="2">
                  <c:v>1228.6</c:v>
                </c:pt>
                <c:pt idx="3">
                  <c:v>224.5</c:v>
                </c:pt>
                <c:pt idx="4">
                  <c:v>1685.1</c:v>
                </c:pt>
                <c:pt idx="5">
                  <c:v>1676.5</c:v>
                </c:pt>
                <c:pt idx="6">
                  <c:v>700</c:v>
                </c:pt>
                <c:pt idx="7">
                  <c:v>246.30000000001064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64032.36</c:v>
                </c:pt>
                <c:pt idx="1">
                  <c:v>13316.04</c:v>
                </c:pt>
                <c:pt idx="2">
                  <c:v>781.34</c:v>
                </c:pt>
                <c:pt idx="3">
                  <c:v>154.88</c:v>
                </c:pt>
                <c:pt idx="4">
                  <c:v>1397.67</c:v>
                </c:pt>
                <c:pt idx="5">
                  <c:v>1710.35</c:v>
                </c:pt>
                <c:pt idx="6">
                  <c:v>617.2</c:v>
                </c:pt>
                <c:pt idx="7">
                  <c:v>334.9199999999785</c:v>
                </c:pt>
              </c:numCache>
            </c:numRef>
          </c:val>
          <c:shape val="box"/>
        </c:ser>
        <c:shape val="box"/>
        <c:axId val="23299445"/>
        <c:axId val="8368414"/>
      </c:bar3D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8368414"/>
        <c:crosses val="autoZero"/>
        <c:auto val="1"/>
        <c:lblOffset val="100"/>
        <c:tickLblSkip val="1"/>
        <c:noMultiLvlLbl val="0"/>
      </c:catAx>
      <c:valAx>
        <c:axId val="8368414"/>
        <c:scaling>
          <c:orientation val="minMax"/>
          <c:max val="1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99445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1105.79</c:v>
                </c:pt>
              </c:numCache>
            </c:numRef>
          </c:val>
        </c:ser>
        <c:axId val="8206863"/>
        <c:axId val="6752904"/>
      </c:barChart>
      <c:catAx>
        <c:axId val="8206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52904"/>
        <c:crosses val="autoZero"/>
        <c:auto val="1"/>
        <c:lblOffset val="100"/>
        <c:tickLblSkip val="1"/>
        <c:noMultiLvlLbl val="0"/>
      </c:catAx>
      <c:valAx>
        <c:axId val="6752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06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475.93</c:v>
                </c:pt>
              </c:numCache>
            </c:numRef>
          </c:val>
        </c:ser>
        <c:axId val="60776137"/>
        <c:axId val="10114322"/>
      </c:barChart>
      <c:catAx>
        <c:axId val="6077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14322"/>
        <c:crosses val="autoZero"/>
        <c:auto val="1"/>
        <c:lblOffset val="100"/>
        <c:tickLblSkip val="1"/>
        <c:noMultiLvlLbl val="0"/>
      </c:catAx>
      <c:valAx>
        <c:axId val="10114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76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18612.6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17694.37</c:v>
                </c:pt>
              </c:numCache>
            </c:numRef>
          </c:val>
        </c:ser>
        <c:axId val="23920035"/>
        <c:axId val="13953724"/>
      </c:barChart>
      <c:catAx>
        <c:axId val="239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3724"/>
        <c:crosses val="autoZero"/>
        <c:auto val="1"/>
        <c:lblOffset val="100"/>
        <c:tickLblSkip val="1"/>
        <c:noMultiLvlLbl val="0"/>
      </c:catAx>
      <c:valAx>
        <c:axId val="13953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20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січень-березень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117 795,8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82 344,8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-30 935,5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березень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41859,8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-35 451,0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"/>
    </sheetNames>
    <sheetDataSet>
      <sheetData sheetId="0">
        <row r="10">
          <cell r="E10">
            <v>93456.6</v>
          </cell>
          <cell r="F10">
            <v>64032.36</v>
          </cell>
        </row>
        <row r="19">
          <cell r="E19">
            <v>1228.6</v>
          </cell>
          <cell r="F19">
            <v>781.34</v>
          </cell>
        </row>
        <row r="33">
          <cell r="E33">
            <v>18578.2</v>
          </cell>
          <cell r="F33">
            <v>13316.04</v>
          </cell>
        </row>
        <row r="56">
          <cell r="E56">
            <v>1685.1</v>
          </cell>
          <cell r="F56">
            <v>1397.67</v>
          </cell>
        </row>
        <row r="95">
          <cell r="E95">
            <v>1676.5</v>
          </cell>
          <cell r="F95">
            <v>1710.35</v>
          </cell>
        </row>
        <row r="96">
          <cell r="E96">
            <v>224.5</v>
          </cell>
          <cell r="F96">
            <v>154.88</v>
          </cell>
        </row>
        <row r="106">
          <cell r="E106">
            <v>117795.80000000002</v>
          </cell>
          <cell r="F106">
            <v>82344.75999999998</v>
          </cell>
        </row>
        <row r="118">
          <cell r="E118">
            <v>0</v>
          </cell>
          <cell r="F118">
            <v>58.72</v>
          </cell>
        </row>
        <row r="119">
          <cell r="E119">
            <v>18612.6</v>
          </cell>
          <cell r="F119">
            <v>17694.37</v>
          </cell>
        </row>
        <row r="120">
          <cell r="E120">
            <v>0</v>
          </cell>
          <cell r="F120">
            <v>475.93</v>
          </cell>
        </row>
        <row r="121">
          <cell r="E121">
            <v>0</v>
          </cell>
          <cell r="F121">
            <v>1105.79</v>
          </cell>
        </row>
        <row r="122">
          <cell r="E122">
            <v>0</v>
          </cell>
          <cell r="F122">
            <v>136.4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122896.53923000001</v>
          </cell>
          <cell r="I142">
            <v>109071.31727000001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3" sqref="O4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72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5" sqref="F1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75</v>
      </c>
      <c r="O1" s="117"/>
      <c r="P1" s="117"/>
      <c r="Q1" s="117"/>
      <c r="R1" s="117"/>
      <c r="S1" s="118"/>
    </row>
    <row r="2" spans="1:19" ht="16.5" thickBot="1">
      <c r="A2" s="119" t="s">
        <v>77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78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74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AVERAGE(J4:J10)</f>
        <v>1560.6142857142859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1560.6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1560.6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1560.6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1560.6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1560.6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1560.6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950</v>
      </c>
      <c r="L11" s="4">
        <f t="shared" si="1"/>
        <v>0</v>
      </c>
      <c r="M11" s="2">
        <v>1560.6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41712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770</v>
      </c>
      <c r="L12" s="4">
        <f t="shared" si="1"/>
        <v>0</v>
      </c>
      <c r="M12" s="2">
        <v>1560.6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41715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2100</v>
      </c>
      <c r="L13" s="4">
        <f t="shared" si="1"/>
        <v>0</v>
      </c>
      <c r="M13" s="2">
        <v>1560.6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41716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830</v>
      </c>
      <c r="L14" s="4">
        <f t="shared" si="1"/>
        <v>0</v>
      </c>
      <c r="M14" s="2">
        <v>1560.6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41717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1000</v>
      </c>
      <c r="L15" s="4">
        <f t="shared" si="1"/>
        <v>0</v>
      </c>
      <c r="M15" s="2">
        <v>1560.6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41718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2000</v>
      </c>
      <c r="L16" s="4">
        <f>J15/K16</f>
        <v>0</v>
      </c>
      <c r="M16" s="2">
        <v>1560.6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41719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3200</v>
      </c>
      <c r="L17" s="4">
        <f t="shared" si="1"/>
        <v>0</v>
      </c>
      <c r="M17" s="2">
        <v>1560.6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41722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1500</v>
      </c>
      <c r="L18" s="4">
        <f t="shared" si="1"/>
        <v>0</v>
      </c>
      <c r="M18" s="2">
        <v>1560.6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41723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2200</v>
      </c>
      <c r="L19" s="4">
        <f t="shared" si="1"/>
        <v>0</v>
      </c>
      <c r="M19" s="2">
        <v>1560.6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41724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2500</v>
      </c>
      <c r="L20" s="4">
        <f t="shared" si="1"/>
        <v>0</v>
      </c>
      <c r="M20" s="2">
        <v>1560.6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41725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2200</v>
      </c>
      <c r="L21" s="4">
        <f t="shared" si="1"/>
        <v>0</v>
      </c>
      <c r="M21" s="2">
        <v>1560.6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41726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2950</v>
      </c>
      <c r="L22" s="4">
        <f t="shared" si="1"/>
        <v>0</v>
      </c>
      <c r="M22" s="2">
        <v>1560.6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41729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5289.8</v>
      </c>
      <c r="L23" s="4">
        <f t="shared" si="1"/>
        <v>0</v>
      </c>
      <c r="M23" s="2">
        <v>1560.6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9286.4</v>
      </c>
      <c r="C24" s="43">
        <f t="shared" si="3"/>
        <v>559</v>
      </c>
      <c r="D24" s="43">
        <f t="shared" si="3"/>
        <v>42.2</v>
      </c>
      <c r="E24" s="14">
        <f t="shared" si="3"/>
        <v>28.3</v>
      </c>
      <c r="F24" s="14">
        <f t="shared" si="3"/>
        <v>330.15</v>
      </c>
      <c r="G24" s="14">
        <f t="shared" si="3"/>
        <v>520.4</v>
      </c>
      <c r="H24" s="14">
        <f t="shared" si="3"/>
        <v>123</v>
      </c>
      <c r="I24" s="43">
        <f t="shared" si="3"/>
        <v>34.84999999999945</v>
      </c>
      <c r="J24" s="43">
        <f t="shared" si="3"/>
        <v>10924.300000000001</v>
      </c>
      <c r="K24" s="43">
        <f t="shared" si="3"/>
        <v>38789.8</v>
      </c>
      <c r="L24" s="15">
        <f t="shared" si="1"/>
        <v>0.28162815998020096</v>
      </c>
      <c r="M24" s="2"/>
      <c r="N24" s="93">
        <f>SUM(N4:N23)</f>
        <v>62.6</v>
      </c>
      <c r="O24" s="93">
        <f>SUM(O4:O23)</f>
        <v>0</v>
      </c>
      <c r="P24" s="93">
        <f>SUM(P4:P23)</f>
        <v>813</v>
      </c>
      <c r="Q24" s="93">
        <f>SUM(Q4:Q23)</f>
        <v>49</v>
      </c>
      <c r="R24" s="93">
        <f>SUM(R4:R23)</f>
        <v>1.3</v>
      </c>
      <c r="S24" s="93">
        <f>N24+O24+Q24+P24+R24</f>
        <v>925.9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41711</v>
      </c>
      <c r="O29" s="112">
        <f>'[1]березень'!$D$142</f>
        <v>122896.53923000001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109071.31727000001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41711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4" sqref="D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79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80</v>
      </c>
      <c r="P28" s="127"/>
    </row>
    <row r="29" spans="1:16" ht="45">
      <c r="A29" s="139"/>
      <c r="B29" s="72" t="s">
        <v>76</v>
      </c>
      <c r="C29" s="28" t="s">
        <v>26</v>
      </c>
      <c r="D29" s="72" t="str">
        <f>B29</f>
        <v>план на січень-березень  2014р.</v>
      </c>
      <c r="E29" s="28" t="str">
        <f>C29</f>
        <v>факт</v>
      </c>
      <c r="F29" s="71" t="str">
        <f>B29</f>
        <v>план на січень-березень  2014р.</v>
      </c>
      <c r="G29" s="95" t="str">
        <f>C29</f>
        <v>факт</v>
      </c>
      <c r="H29" s="72" t="str">
        <f>B29</f>
        <v>план на січень-березень  2014р.</v>
      </c>
      <c r="I29" s="28" t="str">
        <f>C29</f>
        <v>факт</v>
      </c>
      <c r="J29" s="71" t="str">
        <f>B29</f>
        <v>план на січень-березень  2014р.</v>
      </c>
      <c r="K29" s="95" t="str">
        <f>C29</f>
        <v>факт</v>
      </c>
      <c r="L29" s="67" t="str">
        <f>D29</f>
        <v>план на січень-березень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березень!O39</f>
        <v>0</v>
      </c>
      <c r="B30" s="73">
        <f>'[1]березень'!$E$118</f>
        <v>0</v>
      </c>
      <c r="C30" s="73">
        <f>'[1]березень'!$F$118</f>
        <v>58.72</v>
      </c>
      <c r="D30" s="74">
        <f>'[1]березень'!$E$121</f>
        <v>0</v>
      </c>
      <c r="E30" s="74">
        <f>'[1]березень'!$F$121</f>
        <v>1105.79</v>
      </c>
      <c r="F30" s="75">
        <f>'[1]березень'!$E$120</f>
        <v>0</v>
      </c>
      <c r="G30" s="76">
        <f>'[1]березень'!$F$120</f>
        <v>475.93</v>
      </c>
      <c r="H30" s="76">
        <f>'[1]березень'!$E$119</f>
        <v>18612.6</v>
      </c>
      <c r="I30" s="76">
        <f>'[1]березень'!$F$119</f>
        <v>17694.37</v>
      </c>
      <c r="J30" s="76">
        <f>'[1]березень'!$E$122</f>
        <v>0</v>
      </c>
      <c r="K30" s="96">
        <f>'[1]березень'!$F$122</f>
        <v>136.4</v>
      </c>
      <c r="L30" s="97">
        <f>H30+F30+D30+J30+B30</f>
        <v>18612.6</v>
      </c>
      <c r="M30" s="77">
        <f>I30+G30+E30+K30+C30</f>
        <v>19471.210000000003</v>
      </c>
      <c r="N30" s="78">
        <f>M30-L30</f>
        <v>858.6100000000042</v>
      </c>
      <c r="O30" s="130">
        <f>березень!O29</f>
        <v>122896.53923000001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березень!Q31</f>
        <v>109071.31727000001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березень!Q32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березень!Q34</f>
        <v>0</v>
      </c>
    </row>
    <row r="35" spans="15:16" ht="12.75">
      <c r="O35" s="26" t="s">
        <v>48</v>
      </c>
      <c r="P35" s="84">
        <f>березень!Q33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'[1]березень'!$E$10</f>
        <v>93456.6</v>
      </c>
      <c r="C47" s="40">
        <f>'[1]березень'!$F$10</f>
        <v>64032.36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'[1]березень'!$E$33</f>
        <v>18578.2</v>
      </c>
      <c r="C48" s="18">
        <f>'[1]березень'!$F$33</f>
        <v>13316.04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'[1]березень'!$E$19</f>
        <v>1228.6</v>
      </c>
      <c r="C49" s="17">
        <f>'[1]березень'!$F$19</f>
        <v>781.34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'[1]березень'!$E$96</f>
        <v>224.5</v>
      </c>
      <c r="C50" s="6">
        <f>'[1]березень'!$F$96</f>
        <v>154.88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'[1]березень'!$E$56</f>
        <v>1685.1</v>
      </c>
      <c r="C51" s="17">
        <f>'[1]березень'!$F$56</f>
        <v>1397.67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'[1]березень'!$E$95</f>
        <v>1676.5</v>
      </c>
      <c r="C52" s="17">
        <f>'[1]березень'!$F$95</f>
        <v>1710.35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700</v>
      </c>
      <c r="C53" s="17">
        <v>617.2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246.30000000001064</v>
      </c>
      <c r="C54" s="17">
        <f>C55-C47-C48-C49-C50-C51-C52-C53</f>
        <v>334.9199999999785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'[1]березень'!$E$106</f>
        <v>117795.80000000002</v>
      </c>
      <c r="C55" s="12">
        <f>'[1]березень'!$F$106</f>
        <v>82344.75999999998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69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70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70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70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70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70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70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70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41859.8</v>
      </c>
      <c r="E15" s="55">
        <f t="shared" si="2"/>
        <v>43009.5</v>
      </c>
      <c r="F15" s="55">
        <f t="shared" si="2"/>
        <v>41425.1</v>
      </c>
      <c r="G15" s="55">
        <f t="shared" si="2"/>
        <v>45950.2</v>
      </c>
      <c r="H15" s="55">
        <f t="shared" si="2"/>
        <v>42063.6</v>
      </c>
      <c r="I15" s="55">
        <f t="shared" si="2"/>
        <v>45195.7</v>
      </c>
      <c r="J15" s="55">
        <f t="shared" si="2"/>
        <v>43598.2</v>
      </c>
      <c r="K15" s="55">
        <f t="shared" si="2"/>
        <v>43824</v>
      </c>
      <c r="L15" s="55">
        <f t="shared" si="2"/>
        <v>45612.2</v>
      </c>
      <c r="M15" s="55">
        <f t="shared" si="2"/>
        <v>68565.6</v>
      </c>
      <c r="N15" s="58">
        <f t="shared" si="1"/>
        <v>537039.9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2014-03-13T10:21:46Z</dcterms:modified>
  <cp:category/>
  <cp:version/>
  <cp:contentType/>
  <cp:contentStatus/>
</cp:coreProperties>
</file>